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Hoja1!$B$3:$J$50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<sst xmlns="http://schemas.openxmlformats.org/spreadsheetml/2006/main" count="32" uniqueCount="32">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</sst>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53</xdr:row>
      <xdr:rowOff>66675</xdr:rowOff>
    </xdr:from>
    <xdr:to>
      <xdr:col>4</xdr:col>
      <xdr:colOff>627184</xdr:colOff>
      <xdr:row>58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324100" y="15306675"/>
          <a:ext cx="278935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375284</xdr:colOff>
      <xdr:row>53</xdr:row>
      <xdr:rowOff>38100</xdr:rowOff>
    </xdr:from>
    <xdr:to>
      <xdr:col>4</xdr:col>
      <xdr:colOff>623452</xdr:colOff>
      <xdr:row>53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394584" y="1527810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60552</xdr:colOff>
      <xdr:row>53</xdr:row>
      <xdr:rowOff>82322</xdr:rowOff>
    </xdr:from>
    <xdr:to>
      <xdr:col>7</xdr:col>
      <xdr:colOff>951139</xdr:colOff>
      <xdr:row>57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08877" y="1532232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216762</xdr:colOff>
      <xdr:row>53</xdr:row>
      <xdr:rowOff>46604</xdr:rowOff>
    </xdr:from>
    <xdr:to>
      <xdr:col>7</xdr:col>
      <xdr:colOff>754341</xdr:colOff>
      <xdr:row>53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65087" y="1528660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topLeftCell="A31" zoomScaleNormal="100" zoomScaleSheetLayoutView="100" workbookViewId="0">
      <selection activeCell="E34" sqref="E34:G38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8"/>
      <c r="E1" s="78"/>
      <c r="F1" s="78"/>
      <c r="G1" s="79"/>
      <c r="H1" s="79"/>
      <c r="I1" s="79"/>
      <c r="J1" s="3"/>
      <c r="K1" s="68"/>
      <c r="L1" s="68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69" t="s">
        <v>29</v>
      </c>
      <c r="E3" s="69"/>
      <c r="F3" s="69"/>
      <c r="G3" s="69"/>
      <c r="H3" s="69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0" t="s">
        <v>0</v>
      </c>
      <c r="E4" s="70"/>
      <c r="F4" s="70"/>
      <c r="G4" s="70"/>
      <c r="H4" s="70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0" t="s">
        <v>31</v>
      </c>
      <c r="E5" s="70"/>
      <c r="F5" s="70"/>
      <c r="G5" s="70"/>
      <c r="H5" s="70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0" t="s">
        <v>30</v>
      </c>
      <c r="E6" s="70"/>
      <c r="F6" s="70"/>
      <c r="G6" s="70"/>
      <c r="H6" s="70"/>
      <c r="I6" s="36"/>
      <c r="J6" s="33"/>
      <c r="K6" s="34"/>
      <c r="L6" s="34"/>
      <c r="M6" s="32"/>
      <c r="N6" s="32"/>
    </row>
    <row r="7" spans="1:14" ht="9.7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1"/>
      <c r="L7" s="1"/>
      <c r="M7" s="1"/>
      <c r="N7" s="1"/>
    </row>
    <row r="8" spans="1:14" ht="8.25" customHeight="1" x14ac:dyDescent="0.2">
      <c r="B8" s="71"/>
      <c r="C8" s="71"/>
      <c r="D8" s="71"/>
      <c r="E8" s="71"/>
      <c r="F8" s="71"/>
      <c r="G8" s="71"/>
      <c r="H8" s="71"/>
      <c r="I8" s="71"/>
      <c r="J8" s="71"/>
      <c r="K8" s="1"/>
      <c r="L8" s="1"/>
      <c r="M8" s="1"/>
      <c r="N8" s="1"/>
    </row>
    <row r="9" spans="1:14" ht="24" x14ac:dyDescent="0.2">
      <c r="B9" s="6"/>
      <c r="C9" s="72" t="s">
        <v>1</v>
      </c>
      <c r="D9" s="73"/>
      <c r="E9" s="37" t="s">
        <v>2</v>
      </c>
      <c r="F9" s="37" t="s">
        <v>26</v>
      </c>
      <c r="G9" s="38" t="s">
        <v>27</v>
      </c>
      <c r="H9" s="38" t="s">
        <v>3</v>
      </c>
      <c r="I9" s="39" t="s">
        <v>25</v>
      </c>
      <c r="J9" s="7"/>
      <c r="K9" s="8"/>
      <c r="L9" s="8"/>
      <c r="M9" s="8"/>
      <c r="N9" s="8"/>
    </row>
    <row r="10" spans="1:14" x14ac:dyDescent="0.2">
      <c r="B10" s="9"/>
      <c r="C10" s="74"/>
      <c r="D10" s="75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6"/>
      <c r="C11" s="71"/>
      <c r="D11" s="71"/>
      <c r="E11" s="71"/>
      <c r="F11" s="71"/>
      <c r="G11" s="71"/>
      <c r="H11" s="71"/>
      <c r="I11" s="71"/>
      <c r="J11" s="77"/>
      <c r="K11" s="1"/>
      <c r="L11" s="1"/>
      <c r="M11" s="1"/>
      <c r="N11" s="1"/>
    </row>
    <row r="12" spans="1:14" ht="29.25" customHeight="1" x14ac:dyDescent="0.2">
      <c r="B12" s="80"/>
      <c r="C12" s="81"/>
      <c r="D12" s="81"/>
      <c r="E12" s="81"/>
      <c r="F12" s="81"/>
      <c r="G12" s="81"/>
      <c r="H12" s="81"/>
      <c r="I12" s="81"/>
      <c r="J12" s="82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3" t="s">
        <v>6</v>
      </c>
      <c r="D13" s="83"/>
      <c r="E13" s="40">
        <f>E17+E29</f>
        <v>204086297.87</v>
      </c>
      <c r="F13" s="40">
        <f>F17+F29</f>
        <v>245600439.81999996</v>
      </c>
      <c r="G13" s="40">
        <f>G17+G29</f>
        <v>254852047.29000002</v>
      </c>
      <c r="H13" s="41">
        <f>E13+F13-G13</f>
        <v>194834690.39999992</v>
      </c>
      <c r="I13" s="42">
        <f>H13-E13</f>
        <v>-9251607.4700000882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4" t="s">
        <v>7</v>
      </c>
      <c r="D17" s="84"/>
      <c r="E17" s="40">
        <f>SUM(E20:E26)</f>
        <v>17241719.460000001</v>
      </c>
      <c r="F17" s="40">
        <f>SUM(F20:F26)</f>
        <v>242648769.93999997</v>
      </c>
      <c r="G17" s="40">
        <f>SUM(G20:G26)</f>
        <v>246442750.05000001</v>
      </c>
      <c r="H17" s="41">
        <f>E17+F17-G17</f>
        <v>13447739.349999964</v>
      </c>
      <c r="I17" s="42">
        <f>H17-E17</f>
        <v>-3793980.1100000367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5" t="s">
        <v>8</v>
      </c>
      <c r="D20" s="85"/>
      <c r="E20" s="49">
        <v>15045756.040000001</v>
      </c>
      <c r="F20" s="49">
        <v>242479438.39999998</v>
      </c>
      <c r="G20" s="49">
        <v>246249284.81</v>
      </c>
      <c r="H20" s="50">
        <f>E20+F20-G20</f>
        <v>11275909.629999965</v>
      </c>
      <c r="I20" s="51">
        <f>H20-E20</f>
        <v>-3769846.4100000355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5" t="s">
        <v>9</v>
      </c>
      <c r="D21" s="85"/>
      <c r="E21" s="49">
        <v>2195963.4200000004</v>
      </c>
      <c r="F21" s="49">
        <v>169331.53999999998</v>
      </c>
      <c r="G21" s="49">
        <v>193465.24000000002</v>
      </c>
      <c r="H21" s="50">
        <f t="shared" ref="H21:H26" si="0">E21+F21-G21</f>
        <v>2171829.7200000002</v>
      </c>
      <c r="I21" s="51">
        <f t="shared" ref="I21:I26" si="1">H21-E21</f>
        <v>-24133.700000000186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5" t="s">
        <v>10</v>
      </c>
      <c r="D22" s="85"/>
      <c r="E22" s="49">
        <v>0</v>
      </c>
      <c r="F22" s="49">
        <v>0</v>
      </c>
      <c r="G22" s="49">
        <v>0</v>
      </c>
      <c r="H22" s="50">
        <f t="shared" si="0"/>
        <v>0</v>
      </c>
      <c r="I22" s="51">
        <f t="shared" si="1"/>
        <v>0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5" t="s">
        <v>11</v>
      </c>
      <c r="D23" s="85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5" t="s">
        <v>12</v>
      </c>
      <c r="D24" s="85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5" t="s">
        <v>13</v>
      </c>
      <c r="D25" s="85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5" t="s">
        <v>14</v>
      </c>
      <c r="D26" s="85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4" t="s">
        <v>15</v>
      </c>
      <c r="D29" s="84"/>
      <c r="E29" s="40">
        <f>SUM(E32:E40)</f>
        <v>186844578.41</v>
      </c>
      <c r="F29" s="40">
        <f>SUM(F32:F40)</f>
        <v>2951669.88</v>
      </c>
      <c r="G29" s="40">
        <f>SUM(G32:G40)</f>
        <v>8409297.2400000002</v>
      </c>
      <c r="H29" s="41">
        <f>E29+F29-G29</f>
        <v>181386951.04999998</v>
      </c>
      <c r="I29" s="42">
        <f>H29-E29</f>
        <v>-5457627.3600000143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5" t="s">
        <v>16</v>
      </c>
      <c r="D32" s="85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5" t="s">
        <v>17</v>
      </c>
      <c r="D33" s="85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5" t="s">
        <v>18</v>
      </c>
      <c r="D34" s="85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5" t="s">
        <v>19</v>
      </c>
      <c r="D35" s="85"/>
      <c r="E35" s="49">
        <v>67334860.50999999</v>
      </c>
      <c r="F35" s="49">
        <v>2951669.88</v>
      </c>
      <c r="G35" s="49">
        <v>0</v>
      </c>
      <c r="H35" s="50">
        <f t="shared" si="2"/>
        <v>70286530.389999986</v>
      </c>
      <c r="I35" s="51">
        <f t="shared" si="3"/>
        <v>2951669.8799999952</v>
      </c>
      <c r="J35" s="30"/>
    </row>
    <row r="36" spans="1:18" s="28" customFormat="1" ht="35.25" customHeight="1" x14ac:dyDescent="0.2">
      <c r="A36" s="4"/>
      <c r="B36" s="14"/>
      <c r="C36" s="85" t="s">
        <v>20</v>
      </c>
      <c r="D36" s="85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5" t="s">
        <v>21</v>
      </c>
      <c r="D37" s="85"/>
      <c r="E37" s="49">
        <v>-57811364.229999997</v>
      </c>
      <c r="F37" s="49">
        <v>0</v>
      </c>
      <c r="G37" s="49">
        <v>8409297.2400000002</v>
      </c>
      <c r="H37" s="50">
        <f t="shared" si="2"/>
        <v>-66220661.469999999</v>
      </c>
      <c r="I37" s="51">
        <f t="shared" si="3"/>
        <v>-8409297.2400000021</v>
      </c>
      <c r="J37" s="30"/>
    </row>
    <row r="38" spans="1:18" s="28" customFormat="1" ht="35.25" customHeight="1" x14ac:dyDescent="0.2">
      <c r="A38" s="4"/>
      <c r="B38" s="14"/>
      <c r="C38" s="85" t="s">
        <v>22</v>
      </c>
      <c r="D38" s="85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5" t="s">
        <v>23</v>
      </c>
      <c r="D39" s="85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5" t="s">
        <v>24</v>
      </c>
      <c r="D40" s="85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1"/>
      <c r="C42" s="92"/>
      <c r="D42" s="92"/>
      <c r="E42" s="92"/>
      <c r="F42" s="92"/>
      <c r="G42" s="92"/>
      <c r="H42" s="92"/>
      <c r="I42" s="92"/>
      <c r="J42" s="93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6" t="s">
        <v>28</v>
      </c>
      <c r="D44" s="86"/>
      <c r="E44" s="86"/>
      <c r="F44" s="86"/>
      <c r="G44" s="86"/>
      <c r="H44" s="86"/>
      <c r="I44" s="8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7"/>
      <c r="D46" s="87"/>
      <c r="E46" s="63"/>
      <c r="F46" s="89"/>
      <c r="G46" s="89"/>
      <c r="H46" s="89"/>
      <c r="I46" s="8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8"/>
      <c r="D47" s="88"/>
      <c r="E47" s="64"/>
      <c r="F47" s="89"/>
      <c r="G47" s="89"/>
      <c r="H47" s="89"/>
      <c r="I47" s="89"/>
    </row>
    <row r="48" spans="1:18" x14ac:dyDescent="0.2">
      <c r="C48" s="88"/>
      <c r="D48" s="88"/>
      <c r="E48" s="65"/>
      <c r="F48" s="90"/>
      <c r="G48" s="90"/>
      <c r="H48" s="90"/>
      <c r="I48" s="9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2024-01-23T17:00:33Z</cp:lastPrinted>
  <dcterms:created xsi:type="dcterms:W3CDTF">2014-09-29T18:59:31Z</dcterms:created>
  <dcterms:modified xsi:type="dcterms:W3CDTF">2024-07-09T00:32:29Z</dcterms:modified>
</cp:coreProperties>
</file>